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rale/Desktop/MR220405_gTuNA_Paper/220328_eLifeSubmission/220413_eLifeSubmission_no2/Source Data Files/"/>
    </mc:Choice>
  </mc:AlternateContent>
  <xr:revisionPtr revIDLastSave="0" documentId="13_ncr:1_{4E998F8C-A1B9-A74C-8283-C8074C7706CD}" xr6:coauthVersionLast="36" xr6:coauthVersionMax="36" xr10:uidLastSave="{00000000-0000-0000-0000-000000000000}"/>
  <bookViews>
    <workbookView xWindow="300" yWindow="500" windowWidth="28040" windowHeight="17440" xr2:uid="{230FB856-2EE1-7349-BEDE-432961AB96CE}"/>
  </bookViews>
  <sheets>
    <sheet name="Figure 4B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" i="1" l="1"/>
  <c r="T5" i="1"/>
  <c r="T6" i="1"/>
  <c r="T7" i="1"/>
  <c r="T8" i="1"/>
  <c r="T3" i="1"/>
  <c r="S6" i="1"/>
  <c r="S5" i="1"/>
  <c r="S3" i="1"/>
  <c r="N20" i="1" l="1"/>
  <c r="K20" i="1"/>
  <c r="K19" i="1"/>
  <c r="N19" i="1" s="1"/>
  <c r="N18" i="1"/>
  <c r="K18" i="1"/>
  <c r="K17" i="1"/>
  <c r="N17" i="1" s="1"/>
  <c r="N16" i="1"/>
  <c r="K16" i="1"/>
  <c r="K15" i="1"/>
  <c r="N15" i="1" s="1"/>
  <c r="H14" i="1"/>
  <c r="K14" i="1" s="1"/>
  <c r="N14" i="1" s="1"/>
  <c r="N13" i="1"/>
  <c r="K13" i="1"/>
  <c r="H12" i="1"/>
  <c r="K12" i="1" s="1"/>
  <c r="N12" i="1" s="1"/>
  <c r="H11" i="1"/>
  <c r="K11" i="1" s="1"/>
  <c r="N11" i="1" s="1"/>
  <c r="N10" i="1"/>
  <c r="K10" i="1"/>
  <c r="K9" i="1"/>
  <c r="N9" i="1" s="1"/>
  <c r="K8" i="1"/>
  <c r="N8" i="1" s="1"/>
  <c r="K7" i="1"/>
  <c r="N7" i="1" s="1"/>
  <c r="K6" i="1"/>
  <c r="N6" i="1" s="1"/>
  <c r="K5" i="1"/>
  <c r="N5" i="1" s="1"/>
  <c r="K4" i="1"/>
  <c r="N4" i="1" s="1"/>
  <c r="K3" i="1"/>
  <c r="N3" i="1" s="1"/>
  <c r="R3" i="1" l="1"/>
  <c r="S4" i="1"/>
  <c r="R4" i="1"/>
  <c r="R6" i="1"/>
  <c r="R5" i="1"/>
  <c r="R7" i="1"/>
  <c r="S7" i="1"/>
  <c r="S8" i="1"/>
  <c r="R8" i="1"/>
</calcChain>
</file>

<file path=xl/sharedStrings.xml><?xml version="1.0" encoding="utf-8"?>
<sst xmlns="http://schemas.openxmlformats.org/spreadsheetml/2006/main" count="185" uniqueCount="44">
  <si>
    <t xml:space="preserve">Raw Counts </t>
  </si>
  <si>
    <t>Averaged by conditions in each set</t>
  </si>
  <si>
    <t>Averaged by conditions in each set (dataset 2 has an internal replicate)</t>
  </si>
  <si>
    <t>Fold-change relative to buffer level</t>
  </si>
  <si>
    <t>Fold-change relative to wildtype's activation effect</t>
  </si>
  <si>
    <t>Dataset ID: Condition</t>
  </si>
  <si>
    <t># EB1 spots</t>
  </si>
  <si>
    <t>Mean</t>
  </si>
  <si>
    <t>Fold-change</t>
  </si>
  <si>
    <t>Condition</t>
  </si>
  <si>
    <t>Mean Fold</t>
  </si>
  <si>
    <t>Std. Dev</t>
  </si>
  <si>
    <t>Dataset1: Buffer</t>
  </si>
  <si>
    <t>Buffer</t>
  </si>
  <si>
    <t>Dataset1: WT</t>
  </si>
  <si>
    <t>Wildtype</t>
  </si>
  <si>
    <t>Dataset1: I67A</t>
  </si>
  <si>
    <t>I67A</t>
  </si>
  <si>
    <t>Dataset1: L70A</t>
  </si>
  <si>
    <t>L70A</t>
  </si>
  <si>
    <t>Dataset1: F75A</t>
  </si>
  <si>
    <t>F75A</t>
  </si>
  <si>
    <t>Dataset1: L77A</t>
  </si>
  <si>
    <t>L77A</t>
  </si>
  <si>
    <t>Dataset2: Buffer</t>
  </si>
  <si>
    <t>Dataset2: WT</t>
  </si>
  <si>
    <t>Dataset2: I67A #1</t>
  </si>
  <si>
    <t>Dataset2: I67A</t>
  </si>
  <si>
    <t>Dataset2: I67A #2</t>
  </si>
  <si>
    <t>Dataset2: L70A</t>
  </si>
  <si>
    <t>Dataset2: L70A #1</t>
  </si>
  <si>
    <t>Dataset2: F75A</t>
  </si>
  <si>
    <t>Dataset2: L70A #2</t>
  </si>
  <si>
    <t>Dataset2: L77A</t>
  </si>
  <si>
    <t>Dataset3: Buffer</t>
  </si>
  <si>
    <t>Dataset2: L77A #1</t>
  </si>
  <si>
    <t>Dataset3: WT</t>
  </si>
  <si>
    <t>Dataset2: L77A #2</t>
  </si>
  <si>
    <t>Dataset3: I67A</t>
  </si>
  <si>
    <t>Dataset3: L70A</t>
  </si>
  <si>
    <t>Dataset3: F75A</t>
  </si>
  <si>
    <t>Dataset3: L77A</t>
  </si>
  <si>
    <t>Combined average fold-changes across all experiments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</si>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</sst>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Activation</a:t>
            </a:r>
            <a:r>
              <a:rPr lang="en-US" baseline="0"/>
              <a:t> Effect in extract by gTuNA mutants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[1]Sheet1!$R$2</c:f>
              <c:strCache>
                <c:ptCount val="1"/>
                <c:pt idx="0">
                  <c:v>Mean Fold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'Figure 4B'!$T$3:$T$8</c:f>
                <c:numCache>
                  <c:formatCode>General</c:formatCode>
                  <c:ptCount val="6"/>
                  <c:pt idx="0">
                    <c:v>2.52208683245509E-2</c:v>
                  </c:pt>
                  <c:pt idx="1">
                    <c:v>0</c:v>
                  </c:pt>
                  <c:pt idx="2">
                    <c:v>0.14489704361730163</c:v>
                  </c:pt>
                  <c:pt idx="3">
                    <c:v>2.3213214190569254E-2</c:v>
                  </c:pt>
                  <c:pt idx="4">
                    <c:v>6.3184887032583278E-2</c:v>
                  </c:pt>
                  <c:pt idx="5">
                    <c:v>2.8077555325406109E-2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4B'!$Q$3:$Q$8</c:f>
              <c:strCache>
                <c:ptCount val="6"/>
                <c:pt idx="0">
                  <c:v>Buffer</c:v>
                </c:pt>
                <c:pt idx="1">
                  <c:v>Wildtype</c:v>
                </c:pt>
                <c:pt idx="2">
                  <c:v>I67A</c:v>
                </c:pt>
                <c:pt idx="3">
                  <c:v>L70A</c:v>
                </c:pt>
                <c:pt idx="4">
                  <c:v>F75A</c:v>
                </c:pt>
                <c:pt idx="5">
                  <c:v>L77A</c:v>
                </c:pt>
              </c:strCache>
            </c:strRef>
          </c:cat>
          <c:val>
            <c:numRef>
              <c:f>[1]Sheet1!$R$3:$R$8</c:f>
              <c:numCache>
                <c:formatCode>General</c:formatCode>
                <c:ptCount val="6"/>
                <c:pt idx="0">
                  <c:v>8.35366080518435E-2</c:v>
                </c:pt>
                <c:pt idx="1">
                  <c:v>1</c:v>
                </c:pt>
                <c:pt idx="2">
                  <c:v>0.43211284528506805</c:v>
                </c:pt>
                <c:pt idx="3">
                  <c:v>3.53065233235259E-2</c:v>
                </c:pt>
                <c:pt idx="4">
                  <c:v>0.14726923875839723</c:v>
                </c:pt>
                <c:pt idx="5">
                  <c:v>7.4121002165705566E-2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F3-9B48-9CAE-CEE50BA3A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92943296"/>
        <c:axId val="1739855120"/>
      </c:barChart>
      <c:catAx>
        <c:axId val="1792943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9855120"/>
        <c:crosses val="autoZero"/>
        <c:auto val="0"/>
        <c:lblAlgn val="ctr"/>
        <c:lblOffset val="100"/>
        <c:noMultiLvlLbl val="0"/>
      </c:catAx>
      <c:valAx>
        <c:axId val="17398551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2943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31750</xdr:colOff>
      <xdr:row>9</xdr:row>
      <xdr:rowOff>95250</xdr:rowOff>
    </xdr:from>
    <xdr:to>
      <xdr:col>21</xdr:col>
      <xdr:colOff>487848</xdr:colOff>
      <xdr:row>29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809AF0-CE6F-EA4D-9FC9-F4FE0F5A17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chaelrale/Desktop/MR220405_gTuNA_Paper/Data/Extract_gTuNADimerMuts_addition/Extract_DimerMutData_MTcounts/ImageJ_Output/MR220127_CollatedMTcounts_gTuNADimerMutantsinExtract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R220127_CollatedMTcounts_gTuNA"/>
      <sheetName val="Sheet1"/>
    </sheetNames>
    <sheetDataSet>
      <sheetData sheetId="0"/>
      <sheetData sheetId="1">
        <row r="2">
          <cell r="R2" t="str">
            <v>Mean Fold</v>
          </cell>
        </row>
        <row r="3">
          <cell r="R3">
            <v>8.35366080518435E-2</v>
          </cell>
          <cell r="S3">
            <v>4.3683825349126702E-2</v>
          </cell>
        </row>
        <row r="4">
          <cell r="R4">
            <v>1</v>
          </cell>
          <cell r="S4">
            <v>0</v>
          </cell>
        </row>
        <row r="5">
          <cell r="R5">
            <v>0.43211284528506805</v>
          </cell>
          <cell r="S5">
            <v>0.25096904141169013</v>
          </cell>
        </row>
        <row r="6">
          <cell r="R6">
            <v>3.53065233235259E-2</v>
          </cell>
          <cell r="S6">
            <v>4.0206466385044798E-2</v>
          </cell>
        </row>
        <row r="7">
          <cell r="R7">
            <v>0.14726923875839723</v>
          </cell>
          <cell r="S7">
            <v>0.10943943461093415</v>
          </cell>
        </row>
        <row r="8">
          <cell r="R8">
            <v>7.4121002165705566E-2</v>
          </cell>
          <cell r="S8">
            <v>4.8631752375929482E-2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EF970-CB23-DD4E-9299-A83C36E72CEE}">
  <dimension ref="A1:T86"/>
  <sheetViews>
    <sheetView tabSelected="1" topLeftCell="I1" workbookViewId="0">
      <selection activeCell="W23" sqref="W23"/>
    </sheetView>
  </sheetViews>
  <sheetFormatPr baseColWidth="10" defaultRowHeight="16" x14ac:dyDescent="0.2"/>
  <cols>
    <col min="1" max="1" width="37.5" customWidth="1"/>
    <col min="4" max="4" width="40.33203125" customWidth="1"/>
    <col min="7" max="7" width="20.33203125" customWidth="1"/>
    <col min="9" max="9" width="22.83203125" customWidth="1"/>
    <col min="10" max="10" width="17.83203125" customWidth="1"/>
    <col min="13" max="13" width="15.1640625" customWidth="1"/>
  </cols>
  <sheetData>
    <row r="1" spans="1:20" x14ac:dyDescent="0.2">
      <c r="A1" s="1" t="s">
        <v>0</v>
      </c>
      <c r="D1" s="1" t="s">
        <v>1</v>
      </c>
      <c r="G1" s="1" t="s">
        <v>2</v>
      </c>
      <c r="J1" s="1" t="s">
        <v>3</v>
      </c>
      <c r="M1" s="1" t="s">
        <v>4</v>
      </c>
      <c r="Q1" s="1" t="s">
        <v>42</v>
      </c>
    </row>
    <row r="2" spans="1:20" x14ac:dyDescent="0.2">
      <c r="A2" s="2" t="s">
        <v>5</v>
      </c>
      <c r="B2" s="2" t="s">
        <v>6</v>
      </c>
      <c r="C2" s="2"/>
      <c r="D2" s="2" t="s">
        <v>5</v>
      </c>
      <c r="E2" s="2" t="s">
        <v>7</v>
      </c>
      <c r="F2" s="2"/>
      <c r="G2" s="2" t="s">
        <v>5</v>
      </c>
      <c r="H2" s="2" t="s">
        <v>7</v>
      </c>
      <c r="J2" s="2" t="s">
        <v>5</v>
      </c>
      <c r="K2" s="2" t="s">
        <v>8</v>
      </c>
      <c r="L2" s="2"/>
      <c r="M2" s="2" t="s">
        <v>5</v>
      </c>
      <c r="N2" s="2" t="s">
        <v>8</v>
      </c>
      <c r="Q2" s="2" t="s">
        <v>9</v>
      </c>
      <c r="R2" s="2" t="s">
        <v>10</v>
      </c>
      <c r="S2" s="2" t="s">
        <v>11</v>
      </c>
      <c r="T2" s="2" t="s">
        <v>43</v>
      </c>
    </row>
    <row r="3" spans="1:20" x14ac:dyDescent="0.2">
      <c r="A3" t="s">
        <v>12</v>
      </c>
      <c r="B3">
        <v>61</v>
      </c>
      <c r="D3" t="s">
        <v>12</v>
      </c>
      <c r="E3">
        <v>40.75</v>
      </c>
      <c r="G3" t="s">
        <v>12</v>
      </c>
      <c r="H3">
        <v>40.75</v>
      </c>
      <c r="J3" t="s">
        <v>12</v>
      </c>
      <c r="K3">
        <f>H3/$H$3</f>
        <v>1</v>
      </c>
      <c r="M3" t="s">
        <v>12</v>
      </c>
      <c r="N3">
        <f>K3/$K$4</f>
        <v>0.11288088642659279</v>
      </c>
      <c r="Q3" t="s">
        <v>13</v>
      </c>
      <c r="R3">
        <f>AVERAGE(N3,N9,N15)</f>
        <v>8.35366080518435E-2</v>
      </c>
      <c r="S3">
        <f>STDEV(N3,N9,N15)</f>
        <v>4.3683825349126702E-2</v>
      </c>
      <c r="T3">
        <f>S3/SQRT(COUNT(N3,N9,N15))</f>
        <v>2.52208683245509E-2</v>
      </c>
    </row>
    <row r="4" spans="1:20" x14ac:dyDescent="0.2">
      <c r="A4" t="s">
        <v>12</v>
      </c>
      <c r="B4">
        <v>49</v>
      </c>
      <c r="D4" t="s">
        <v>14</v>
      </c>
      <c r="E4">
        <v>361</v>
      </c>
      <c r="G4" t="s">
        <v>14</v>
      </c>
      <c r="H4">
        <v>361</v>
      </c>
      <c r="J4" t="s">
        <v>14</v>
      </c>
      <c r="K4">
        <f t="shared" ref="K4:K8" si="0">H4/$H$3</f>
        <v>8.8588957055214728</v>
      </c>
      <c r="M4" t="s">
        <v>14</v>
      </c>
      <c r="N4">
        <f t="shared" ref="N4:N8" si="1">K4/$K$4</f>
        <v>1</v>
      </c>
      <c r="Q4" t="s">
        <v>15</v>
      </c>
      <c r="R4">
        <f t="shared" ref="R4:R8" si="2">AVERAGE(N4,N10,N16)</f>
        <v>1</v>
      </c>
      <c r="S4">
        <f t="shared" ref="S4:S8" si="3">STDEV(N4,N10,N16)</f>
        <v>0</v>
      </c>
      <c r="T4">
        <f t="shared" ref="T4:T8" si="4">S4/SQRT(COUNT(N4,N10,N16))</f>
        <v>0</v>
      </c>
    </row>
    <row r="5" spans="1:20" x14ac:dyDescent="0.2">
      <c r="A5" t="s">
        <v>12</v>
      </c>
      <c r="B5">
        <v>16</v>
      </c>
      <c r="D5" t="s">
        <v>16</v>
      </c>
      <c r="E5">
        <v>59.75</v>
      </c>
      <c r="G5" t="s">
        <v>16</v>
      </c>
      <c r="H5">
        <v>59.75</v>
      </c>
      <c r="J5" t="s">
        <v>16</v>
      </c>
      <c r="K5">
        <f t="shared" si="0"/>
        <v>1.4662576687116564</v>
      </c>
      <c r="M5" t="s">
        <v>16</v>
      </c>
      <c r="N5">
        <f t="shared" si="1"/>
        <v>0.16551246537396122</v>
      </c>
      <c r="Q5" t="s">
        <v>17</v>
      </c>
      <c r="R5">
        <f t="shared" si="2"/>
        <v>0.43211284528506805</v>
      </c>
      <c r="S5">
        <f>STDEV(N5,N11,N17)</f>
        <v>0.25096904141169013</v>
      </c>
      <c r="T5">
        <f t="shared" si="4"/>
        <v>0.14489704361730163</v>
      </c>
    </row>
    <row r="6" spans="1:20" x14ac:dyDescent="0.2">
      <c r="A6" t="s">
        <v>12</v>
      </c>
      <c r="B6">
        <v>37</v>
      </c>
      <c r="D6" t="s">
        <v>18</v>
      </c>
      <c r="E6">
        <v>7</v>
      </c>
      <c r="G6" t="s">
        <v>18</v>
      </c>
      <c r="H6">
        <v>7</v>
      </c>
      <c r="J6" t="s">
        <v>18</v>
      </c>
      <c r="K6">
        <f t="shared" si="0"/>
        <v>0.17177914110429449</v>
      </c>
      <c r="M6" t="s">
        <v>18</v>
      </c>
      <c r="N6">
        <f t="shared" si="1"/>
        <v>1.9390581717451522E-2</v>
      </c>
      <c r="Q6" t="s">
        <v>19</v>
      </c>
      <c r="R6">
        <f t="shared" si="2"/>
        <v>3.53065233235259E-2</v>
      </c>
      <c r="S6">
        <f>STDEV(N6,N12,N18)</f>
        <v>4.0206466385044798E-2</v>
      </c>
      <c r="T6">
        <f t="shared" si="4"/>
        <v>2.3213214190569254E-2</v>
      </c>
    </row>
    <row r="7" spans="1:20" x14ac:dyDescent="0.2">
      <c r="A7" t="s">
        <v>14</v>
      </c>
      <c r="B7">
        <v>462</v>
      </c>
      <c r="D7" t="s">
        <v>20</v>
      </c>
      <c r="E7">
        <v>29</v>
      </c>
      <c r="G7" t="s">
        <v>20</v>
      </c>
      <c r="H7">
        <v>29</v>
      </c>
      <c r="J7" t="s">
        <v>20</v>
      </c>
      <c r="K7">
        <f t="shared" si="0"/>
        <v>0.71165644171779141</v>
      </c>
      <c r="M7" t="s">
        <v>20</v>
      </c>
      <c r="N7">
        <f t="shared" si="1"/>
        <v>8.0332409972299165E-2</v>
      </c>
      <c r="Q7" t="s">
        <v>21</v>
      </c>
      <c r="R7">
        <f t="shared" si="2"/>
        <v>0.14726923875839723</v>
      </c>
      <c r="S7">
        <f t="shared" si="3"/>
        <v>0.10943943461093415</v>
      </c>
      <c r="T7">
        <f t="shared" si="4"/>
        <v>6.3184887032583278E-2</v>
      </c>
    </row>
    <row r="8" spans="1:20" x14ac:dyDescent="0.2">
      <c r="A8" t="s">
        <v>14</v>
      </c>
      <c r="B8">
        <v>425</v>
      </c>
      <c r="D8" t="s">
        <v>22</v>
      </c>
      <c r="E8">
        <v>7.25</v>
      </c>
      <c r="G8" t="s">
        <v>22</v>
      </c>
      <c r="H8">
        <v>7.25</v>
      </c>
      <c r="J8" t="s">
        <v>22</v>
      </c>
      <c r="K8">
        <f t="shared" si="0"/>
        <v>0.17791411042944785</v>
      </c>
      <c r="M8" t="s">
        <v>22</v>
      </c>
      <c r="N8">
        <f t="shared" si="1"/>
        <v>2.0083102493074791E-2</v>
      </c>
      <c r="Q8" t="s">
        <v>23</v>
      </c>
      <c r="R8">
        <f t="shared" si="2"/>
        <v>7.4121002165705566E-2</v>
      </c>
      <c r="S8">
        <f t="shared" si="3"/>
        <v>4.8631752375929482E-2</v>
      </c>
      <c r="T8">
        <f t="shared" si="4"/>
        <v>2.8077555325406109E-2</v>
      </c>
    </row>
    <row r="9" spans="1:20" x14ac:dyDescent="0.2">
      <c r="A9" t="s">
        <v>14</v>
      </c>
      <c r="B9">
        <v>252</v>
      </c>
      <c r="D9" t="s">
        <v>24</v>
      </c>
      <c r="E9">
        <v>7.25</v>
      </c>
      <c r="G9" t="s">
        <v>24</v>
      </c>
      <c r="H9">
        <v>7.25</v>
      </c>
      <c r="J9" t="s">
        <v>24</v>
      </c>
      <c r="K9">
        <f>H9/$H$9</f>
        <v>1</v>
      </c>
      <c r="M9" t="s">
        <v>24</v>
      </c>
      <c r="N9">
        <f>K9/$K$10</f>
        <v>3.3333333333333333E-2</v>
      </c>
    </row>
    <row r="10" spans="1:20" x14ac:dyDescent="0.2">
      <c r="A10" t="s">
        <v>14</v>
      </c>
      <c r="B10">
        <v>305</v>
      </c>
      <c r="D10" t="s">
        <v>25</v>
      </c>
      <c r="E10">
        <v>217.5</v>
      </c>
      <c r="G10" t="s">
        <v>25</v>
      </c>
      <c r="H10">
        <v>217.5</v>
      </c>
      <c r="J10" t="s">
        <v>25</v>
      </c>
      <c r="K10">
        <f t="shared" ref="K10:K14" si="5">H10/$H$9</f>
        <v>30</v>
      </c>
      <c r="M10" t="s">
        <v>25</v>
      </c>
      <c r="N10">
        <f t="shared" ref="N10:N14" si="6">K10/$K$10</f>
        <v>1</v>
      </c>
    </row>
    <row r="11" spans="1:20" x14ac:dyDescent="0.2">
      <c r="A11" t="s">
        <v>20</v>
      </c>
      <c r="B11">
        <v>11</v>
      </c>
      <c r="D11" t="s">
        <v>26</v>
      </c>
      <c r="E11">
        <v>125.5</v>
      </c>
      <c r="G11" t="s">
        <v>27</v>
      </c>
      <c r="H11">
        <f>AVERAGE(E11:E12)</f>
        <v>144.375</v>
      </c>
      <c r="J11" t="s">
        <v>27</v>
      </c>
      <c r="K11">
        <f t="shared" si="5"/>
        <v>19.913793103448278</v>
      </c>
      <c r="M11" t="s">
        <v>27</v>
      </c>
      <c r="N11">
        <f t="shared" si="6"/>
        <v>0.66379310344827591</v>
      </c>
    </row>
    <row r="12" spans="1:20" x14ac:dyDescent="0.2">
      <c r="A12" t="s">
        <v>20</v>
      </c>
      <c r="B12">
        <v>27</v>
      </c>
      <c r="D12" t="s">
        <v>28</v>
      </c>
      <c r="E12">
        <v>163.25</v>
      </c>
      <c r="G12" t="s">
        <v>29</v>
      </c>
      <c r="H12">
        <f>AVERAGE(E13:E14)</f>
        <v>17.625</v>
      </c>
      <c r="J12" t="s">
        <v>29</v>
      </c>
      <c r="K12">
        <f t="shared" si="5"/>
        <v>2.4310344827586206</v>
      </c>
      <c r="M12" t="s">
        <v>29</v>
      </c>
      <c r="N12">
        <f t="shared" si="6"/>
        <v>8.1034482758620685E-2</v>
      </c>
    </row>
    <row r="13" spans="1:20" x14ac:dyDescent="0.2">
      <c r="A13" t="s">
        <v>20</v>
      </c>
      <c r="B13">
        <v>57</v>
      </c>
      <c r="D13" t="s">
        <v>30</v>
      </c>
      <c r="E13">
        <v>17</v>
      </c>
      <c r="G13" t="s">
        <v>31</v>
      </c>
      <c r="H13">
        <v>59.5</v>
      </c>
      <c r="J13" t="s">
        <v>31</v>
      </c>
      <c r="K13">
        <f t="shared" si="5"/>
        <v>8.2068965517241388</v>
      </c>
      <c r="M13" t="s">
        <v>31</v>
      </c>
      <c r="N13">
        <f t="shared" si="6"/>
        <v>0.27356321839080461</v>
      </c>
    </row>
    <row r="14" spans="1:20" x14ac:dyDescent="0.2">
      <c r="A14" t="s">
        <v>20</v>
      </c>
      <c r="B14">
        <v>21</v>
      </c>
      <c r="D14" t="s">
        <v>32</v>
      </c>
      <c r="E14">
        <v>18.25</v>
      </c>
      <c r="G14" t="s">
        <v>33</v>
      </c>
      <c r="H14">
        <f>AVERAGE(E16:E17)</f>
        <v>24.875</v>
      </c>
      <c r="J14" t="s">
        <v>33</v>
      </c>
      <c r="K14">
        <f t="shared" si="5"/>
        <v>3.4310344827586206</v>
      </c>
      <c r="M14" t="s">
        <v>33</v>
      </c>
      <c r="N14">
        <f t="shared" si="6"/>
        <v>0.11436781609195402</v>
      </c>
    </row>
    <row r="15" spans="1:20" x14ac:dyDescent="0.2">
      <c r="A15" t="s">
        <v>16</v>
      </c>
      <c r="B15">
        <v>65</v>
      </c>
      <c r="D15" t="s">
        <v>31</v>
      </c>
      <c r="E15">
        <v>59.5</v>
      </c>
      <c r="G15" t="s">
        <v>34</v>
      </c>
      <c r="H15">
        <v>4.75</v>
      </c>
      <c r="J15" t="s">
        <v>34</v>
      </c>
      <c r="K15">
        <f>H15/$H$15</f>
        <v>1</v>
      </c>
      <c r="M15" t="s">
        <v>34</v>
      </c>
      <c r="N15">
        <f>K15/$K$16</f>
        <v>0.10439560439560439</v>
      </c>
    </row>
    <row r="16" spans="1:20" x14ac:dyDescent="0.2">
      <c r="A16" t="s">
        <v>16</v>
      </c>
      <c r="B16">
        <v>51</v>
      </c>
      <c r="D16" t="s">
        <v>35</v>
      </c>
      <c r="E16">
        <v>16</v>
      </c>
      <c r="G16" t="s">
        <v>36</v>
      </c>
      <c r="H16">
        <v>45.5</v>
      </c>
      <c r="J16" t="s">
        <v>36</v>
      </c>
      <c r="K16">
        <f t="shared" ref="K16:K20" si="7">H16/$H$15</f>
        <v>9.5789473684210531</v>
      </c>
      <c r="M16" t="s">
        <v>36</v>
      </c>
      <c r="N16">
        <f t="shared" ref="N16:N20" si="8">K16/$K$16</f>
        <v>1</v>
      </c>
    </row>
    <row r="17" spans="1:14" x14ac:dyDescent="0.2">
      <c r="A17" t="s">
        <v>16</v>
      </c>
      <c r="B17">
        <v>53</v>
      </c>
      <c r="D17" t="s">
        <v>37</v>
      </c>
      <c r="E17">
        <v>33.75</v>
      </c>
      <c r="G17" t="s">
        <v>38</v>
      </c>
      <c r="H17">
        <v>21.25</v>
      </c>
      <c r="J17" t="s">
        <v>38</v>
      </c>
      <c r="K17">
        <f t="shared" si="7"/>
        <v>4.4736842105263159</v>
      </c>
      <c r="M17" t="s">
        <v>38</v>
      </c>
      <c r="N17">
        <f t="shared" si="8"/>
        <v>0.46703296703296704</v>
      </c>
    </row>
    <row r="18" spans="1:14" x14ac:dyDescent="0.2">
      <c r="A18" t="s">
        <v>16</v>
      </c>
      <c r="B18">
        <v>70</v>
      </c>
      <c r="D18" t="s">
        <v>34</v>
      </c>
      <c r="E18">
        <v>4.75</v>
      </c>
      <c r="G18" t="s">
        <v>39</v>
      </c>
      <c r="H18">
        <v>0.25</v>
      </c>
      <c r="J18" t="s">
        <v>39</v>
      </c>
      <c r="K18">
        <f t="shared" si="7"/>
        <v>5.2631578947368418E-2</v>
      </c>
      <c r="M18" t="s">
        <v>39</v>
      </c>
      <c r="N18">
        <f t="shared" si="8"/>
        <v>5.4945054945054941E-3</v>
      </c>
    </row>
    <row r="19" spans="1:14" x14ac:dyDescent="0.2">
      <c r="A19" t="s">
        <v>18</v>
      </c>
      <c r="B19">
        <v>3</v>
      </c>
      <c r="D19" t="s">
        <v>36</v>
      </c>
      <c r="E19">
        <v>45.5</v>
      </c>
      <c r="G19" t="s">
        <v>40</v>
      </c>
      <c r="H19">
        <v>4</v>
      </c>
      <c r="J19" t="s">
        <v>40</v>
      </c>
      <c r="K19">
        <f t="shared" si="7"/>
        <v>0.84210526315789469</v>
      </c>
      <c r="M19" t="s">
        <v>40</v>
      </c>
      <c r="N19">
        <f t="shared" si="8"/>
        <v>8.7912087912087905E-2</v>
      </c>
    </row>
    <row r="20" spans="1:14" x14ac:dyDescent="0.2">
      <c r="A20" t="s">
        <v>18</v>
      </c>
      <c r="B20">
        <v>5</v>
      </c>
      <c r="D20" t="s">
        <v>38</v>
      </c>
      <c r="E20">
        <v>21.25</v>
      </c>
      <c r="G20" t="s">
        <v>41</v>
      </c>
      <c r="H20">
        <v>4</v>
      </c>
      <c r="J20" t="s">
        <v>41</v>
      </c>
      <c r="K20">
        <f t="shared" si="7"/>
        <v>0.84210526315789469</v>
      </c>
      <c r="M20" t="s">
        <v>41</v>
      </c>
      <c r="N20">
        <f t="shared" si="8"/>
        <v>8.7912087912087905E-2</v>
      </c>
    </row>
    <row r="21" spans="1:14" x14ac:dyDescent="0.2">
      <c r="A21" t="s">
        <v>18</v>
      </c>
      <c r="B21">
        <v>6</v>
      </c>
      <c r="D21" t="s">
        <v>39</v>
      </c>
      <c r="E21">
        <v>0.25</v>
      </c>
    </row>
    <row r="22" spans="1:14" x14ac:dyDescent="0.2">
      <c r="A22" t="s">
        <v>18</v>
      </c>
      <c r="B22">
        <v>14</v>
      </c>
      <c r="D22" t="s">
        <v>40</v>
      </c>
      <c r="E22">
        <v>4</v>
      </c>
    </row>
    <row r="23" spans="1:14" x14ac:dyDescent="0.2">
      <c r="A23" t="s">
        <v>22</v>
      </c>
      <c r="B23">
        <v>12</v>
      </c>
      <c r="D23" t="s">
        <v>41</v>
      </c>
      <c r="E23">
        <v>4</v>
      </c>
    </row>
    <row r="24" spans="1:14" x14ac:dyDescent="0.2">
      <c r="A24" t="s">
        <v>22</v>
      </c>
      <c r="B24">
        <v>4</v>
      </c>
    </row>
    <row r="25" spans="1:14" x14ac:dyDescent="0.2">
      <c r="A25" t="s">
        <v>22</v>
      </c>
      <c r="B25">
        <v>8</v>
      </c>
    </row>
    <row r="26" spans="1:14" x14ac:dyDescent="0.2">
      <c r="A26" t="s">
        <v>22</v>
      </c>
      <c r="B26">
        <v>5</v>
      </c>
    </row>
    <row r="27" spans="1:14" x14ac:dyDescent="0.2">
      <c r="A27" t="s">
        <v>28</v>
      </c>
      <c r="B27">
        <v>236</v>
      </c>
    </row>
    <row r="28" spans="1:14" x14ac:dyDescent="0.2">
      <c r="A28" t="s">
        <v>28</v>
      </c>
      <c r="B28">
        <v>117</v>
      </c>
    </row>
    <row r="29" spans="1:14" x14ac:dyDescent="0.2">
      <c r="A29" t="s">
        <v>28</v>
      </c>
      <c r="B29">
        <v>127</v>
      </c>
    </row>
    <row r="30" spans="1:14" x14ac:dyDescent="0.2">
      <c r="A30" t="s">
        <v>28</v>
      </c>
      <c r="B30">
        <v>173</v>
      </c>
    </row>
    <row r="31" spans="1:14" x14ac:dyDescent="0.2">
      <c r="A31" t="s">
        <v>32</v>
      </c>
      <c r="B31">
        <v>19</v>
      </c>
    </row>
    <row r="32" spans="1:14" x14ac:dyDescent="0.2">
      <c r="A32" t="s">
        <v>32</v>
      </c>
      <c r="B32">
        <v>23</v>
      </c>
    </row>
    <row r="33" spans="1:2" x14ac:dyDescent="0.2">
      <c r="A33" t="s">
        <v>32</v>
      </c>
      <c r="B33">
        <v>21</v>
      </c>
    </row>
    <row r="34" spans="1:2" x14ac:dyDescent="0.2">
      <c r="A34" t="s">
        <v>32</v>
      </c>
      <c r="B34">
        <v>10</v>
      </c>
    </row>
    <row r="35" spans="1:2" x14ac:dyDescent="0.2">
      <c r="A35" t="s">
        <v>37</v>
      </c>
      <c r="B35">
        <v>24</v>
      </c>
    </row>
    <row r="36" spans="1:2" x14ac:dyDescent="0.2">
      <c r="A36" t="s">
        <v>37</v>
      </c>
      <c r="B36">
        <v>33</v>
      </c>
    </row>
    <row r="37" spans="1:2" x14ac:dyDescent="0.2">
      <c r="A37" t="s">
        <v>37</v>
      </c>
      <c r="B37">
        <v>26</v>
      </c>
    </row>
    <row r="38" spans="1:2" x14ac:dyDescent="0.2">
      <c r="A38" t="s">
        <v>37</v>
      </c>
      <c r="B38">
        <v>52</v>
      </c>
    </row>
    <row r="39" spans="1:2" x14ac:dyDescent="0.2">
      <c r="A39" t="s">
        <v>26</v>
      </c>
      <c r="B39">
        <v>129</v>
      </c>
    </row>
    <row r="40" spans="1:2" x14ac:dyDescent="0.2">
      <c r="A40" t="s">
        <v>26</v>
      </c>
      <c r="B40">
        <v>90</v>
      </c>
    </row>
    <row r="41" spans="1:2" x14ac:dyDescent="0.2">
      <c r="A41" t="s">
        <v>26</v>
      </c>
      <c r="B41">
        <v>124</v>
      </c>
    </row>
    <row r="42" spans="1:2" x14ac:dyDescent="0.2">
      <c r="A42" t="s">
        <v>26</v>
      </c>
      <c r="B42">
        <v>159</v>
      </c>
    </row>
    <row r="43" spans="1:2" x14ac:dyDescent="0.2">
      <c r="A43" t="s">
        <v>30</v>
      </c>
      <c r="B43">
        <v>9</v>
      </c>
    </row>
    <row r="44" spans="1:2" x14ac:dyDescent="0.2">
      <c r="A44" t="s">
        <v>30</v>
      </c>
      <c r="B44">
        <v>13</v>
      </c>
    </row>
    <row r="45" spans="1:2" x14ac:dyDescent="0.2">
      <c r="A45" t="s">
        <v>30</v>
      </c>
      <c r="B45">
        <v>15</v>
      </c>
    </row>
    <row r="46" spans="1:2" x14ac:dyDescent="0.2">
      <c r="A46" t="s">
        <v>30</v>
      </c>
      <c r="B46">
        <v>31</v>
      </c>
    </row>
    <row r="47" spans="1:2" x14ac:dyDescent="0.2">
      <c r="A47" t="s">
        <v>35</v>
      </c>
      <c r="B47">
        <v>12</v>
      </c>
    </row>
    <row r="48" spans="1:2" x14ac:dyDescent="0.2">
      <c r="A48" t="s">
        <v>35</v>
      </c>
      <c r="B48">
        <v>24</v>
      </c>
    </row>
    <row r="49" spans="1:2" x14ac:dyDescent="0.2">
      <c r="A49" t="s">
        <v>35</v>
      </c>
      <c r="B49">
        <v>16</v>
      </c>
    </row>
    <row r="50" spans="1:2" x14ac:dyDescent="0.2">
      <c r="A50" t="s">
        <v>35</v>
      </c>
      <c r="B50">
        <v>12</v>
      </c>
    </row>
    <row r="51" spans="1:2" x14ac:dyDescent="0.2">
      <c r="A51" t="s">
        <v>24</v>
      </c>
      <c r="B51">
        <v>15</v>
      </c>
    </row>
    <row r="52" spans="1:2" x14ac:dyDescent="0.2">
      <c r="A52" t="s">
        <v>24</v>
      </c>
      <c r="B52">
        <v>4</v>
      </c>
    </row>
    <row r="53" spans="1:2" x14ac:dyDescent="0.2">
      <c r="A53" t="s">
        <v>24</v>
      </c>
      <c r="B53">
        <v>8</v>
      </c>
    </row>
    <row r="54" spans="1:2" x14ac:dyDescent="0.2">
      <c r="A54" t="s">
        <v>24</v>
      </c>
      <c r="B54">
        <v>2</v>
      </c>
    </row>
    <row r="55" spans="1:2" x14ac:dyDescent="0.2">
      <c r="A55" t="s">
        <v>25</v>
      </c>
      <c r="B55">
        <v>278</v>
      </c>
    </row>
    <row r="56" spans="1:2" x14ac:dyDescent="0.2">
      <c r="A56" t="s">
        <v>25</v>
      </c>
      <c r="B56">
        <v>175</v>
      </c>
    </row>
    <row r="57" spans="1:2" x14ac:dyDescent="0.2">
      <c r="A57" t="s">
        <v>25</v>
      </c>
      <c r="B57">
        <v>221</v>
      </c>
    </row>
    <row r="58" spans="1:2" x14ac:dyDescent="0.2">
      <c r="A58" t="s">
        <v>25</v>
      </c>
      <c r="B58">
        <v>196</v>
      </c>
    </row>
    <row r="59" spans="1:2" x14ac:dyDescent="0.2">
      <c r="A59" t="s">
        <v>31</v>
      </c>
      <c r="B59">
        <v>70</v>
      </c>
    </row>
    <row r="60" spans="1:2" x14ac:dyDescent="0.2">
      <c r="A60" t="s">
        <v>31</v>
      </c>
      <c r="B60">
        <v>69</v>
      </c>
    </row>
    <row r="61" spans="1:2" x14ac:dyDescent="0.2">
      <c r="A61" t="s">
        <v>31</v>
      </c>
      <c r="B61">
        <v>38</v>
      </c>
    </row>
    <row r="62" spans="1:2" x14ac:dyDescent="0.2">
      <c r="A62" t="s">
        <v>31</v>
      </c>
      <c r="B62">
        <v>61</v>
      </c>
    </row>
    <row r="63" spans="1:2" x14ac:dyDescent="0.2">
      <c r="A63" t="s">
        <v>38</v>
      </c>
      <c r="B63">
        <v>15</v>
      </c>
    </row>
    <row r="64" spans="1:2" x14ac:dyDescent="0.2">
      <c r="A64" t="s">
        <v>38</v>
      </c>
      <c r="B64">
        <v>25</v>
      </c>
    </row>
    <row r="65" spans="1:2" x14ac:dyDescent="0.2">
      <c r="A65" t="s">
        <v>38</v>
      </c>
      <c r="B65">
        <v>33</v>
      </c>
    </row>
    <row r="66" spans="1:2" x14ac:dyDescent="0.2">
      <c r="A66" t="s">
        <v>38</v>
      </c>
      <c r="B66">
        <v>12</v>
      </c>
    </row>
    <row r="67" spans="1:2" x14ac:dyDescent="0.2">
      <c r="A67" t="s">
        <v>39</v>
      </c>
      <c r="B67">
        <v>0</v>
      </c>
    </row>
    <row r="68" spans="1:2" x14ac:dyDescent="0.2">
      <c r="A68" t="s">
        <v>39</v>
      </c>
      <c r="B68">
        <v>0</v>
      </c>
    </row>
    <row r="69" spans="1:2" x14ac:dyDescent="0.2">
      <c r="A69" t="s">
        <v>39</v>
      </c>
      <c r="B69">
        <v>1</v>
      </c>
    </row>
    <row r="70" spans="1:2" x14ac:dyDescent="0.2">
      <c r="A70" t="s">
        <v>39</v>
      </c>
      <c r="B70">
        <v>0</v>
      </c>
    </row>
    <row r="71" spans="1:2" x14ac:dyDescent="0.2">
      <c r="A71" t="s">
        <v>41</v>
      </c>
      <c r="B71">
        <v>7</v>
      </c>
    </row>
    <row r="72" spans="1:2" x14ac:dyDescent="0.2">
      <c r="A72" t="s">
        <v>41</v>
      </c>
      <c r="B72">
        <v>2</v>
      </c>
    </row>
    <row r="73" spans="1:2" x14ac:dyDescent="0.2">
      <c r="A73" t="s">
        <v>41</v>
      </c>
      <c r="B73">
        <v>5</v>
      </c>
    </row>
    <row r="74" spans="1:2" x14ac:dyDescent="0.2">
      <c r="A74" t="s">
        <v>41</v>
      </c>
      <c r="B74">
        <v>2</v>
      </c>
    </row>
    <row r="75" spans="1:2" x14ac:dyDescent="0.2">
      <c r="A75" t="s">
        <v>34</v>
      </c>
      <c r="B75">
        <v>2</v>
      </c>
    </row>
    <row r="76" spans="1:2" x14ac:dyDescent="0.2">
      <c r="A76" t="s">
        <v>34</v>
      </c>
      <c r="B76">
        <v>9</v>
      </c>
    </row>
    <row r="77" spans="1:2" x14ac:dyDescent="0.2">
      <c r="A77" t="s">
        <v>34</v>
      </c>
      <c r="B77">
        <v>5</v>
      </c>
    </row>
    <row r="78" spans="1:2" x14ac:dyDescent="0.2">
      <c r="A78" t="s">
        <v>34</v>
      </c>
      <c r="B78">
        <v>3</v>
      </c>
    </row>
    <row r="79" spans="1:2" x14ac:dyDescent="0.2">
      <c r="A79" t="s">
        <v>36</v>
      </c>
      <c r="B79">
        <v>48</v>
      </c>
    </row>
    <row r="80" spans="1:2" x14ac:dyDescent="0.2">
      <c r="A80" t="s">
        <v>36</v>
      </c>
      <c r="B80">
        <v>49</v>
      </c>
    </row>
    <row r="81" spans="1:2" x14ac:dyDescent="0.2">
      <c r="A81" t="s">
        <v>36</v>
      </c>
      <c r="B81">
        <v>26</v>
      </c>
    </row>
    <row r="82" spans="1:2" x14ac:dyDescent="0.2">
      <c r="A82" t="s">
        <v>36</v>
      </c>
      <c r="B82">
        <v>59</v>
      </c>
    </row>
    <row r="83" spans="1:2" x14ac:dyDescent="0.2">
      <c r="A83" t="s">
        <v>40</v>
      </c>
      <c r="B83">
        <v>3</v>
      </c>
    </row>
    <row r="84" spans="1:2" x14ac:dyDescent="0.2">
      <c r="A84" t="s">
        <v>40</v>
      </c>
      <c r="B84">
        <v>6</v>
      </c>
    </row>
    <row r="85" spans="1:2" x14ac:dyDescent="0.2">
      <c r="A85" t="s">
        <v>40</v>
      </c>
      <c r="B85">
        <v>4</v>
      </c>
    </row>
    <row r="86" spans="1:2" x14ac:dyDescent="0.2">
      <c r="A86" t="s">
        <v>40</v>
      </c>
      <c r="B86">
        <v>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Rale</dc:creator>
  <cp:lastModifiedBy>Michael Rale</cp:lastModifiedBy>
  <dcterms:created xsi:type="dcterms:W3CDTF">2022-04-21T21:07:29Z</dcterms:created>
  <dcterms:modified xsi:type="dcterms:W3CDTF">2022-04-29T14:02:33Z</dcterms:modified>
</cp:coreProperties>
</file>